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<sst xmlns="http://schemas.openxmlformats.org/spreadsheetml/2006/main" count="294" uniqueCount="109">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</sst>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15"/>
      <color indexed="8"/>
      <name val="Times New Roman"/>
      <family val="0"/>
    </font>
    <font>
      <sz val="1.5"/>
      <color indexed="8"/>
      <name val="Times New Roman"/>
      <family val="0"/>
    </font>
    <font>
      <sz val="2.6"/>
      <color indexed="8"/>
      <name val="Times New Roman"/>
      <family val="0"/>
    </font>
    <font>
      <sz val="3.65"/>
      <color indexed="8"/>
      <name val="Times New Roman"/>
      <family val="0"/>
    </font>
    <font>
      <sz val="6.25"/>
      <color indexed="8"/>
      <name val="Times New Roman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8979696"/>
        <c:axId val="38164081"/>
      </c:lineChart>
      <c:catAx>
        <c:axId val="489796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4081"/>
        <c:crosses val="autoZero"/>
        <c:auto val="0"/>
        <c:lblOffset val="100"/>
        <c:tickLblSkip val="1"/>
        <c:noMultiLvlLbl val="0"/>
      </c:catAx>
      <c:valAx>
        <c:axId val="381640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7932410"/>
        <c:axId val="4282827"/>
      </c:lineChart>
      <c:catAx>
        <c:axId val="7932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2827"/>
        <c:crosses val="autoZero"/>
        <c:auto val="0"/>
        <c:lblOffset val="100"/>
        <c:tickLblSkip val="1"/>
        <c:noMultiLvlLbl val="0"/>
      </c:catAx>
      <c:valAx>
        <c:axId val="428282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324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4677"/>
        <c:crosses val="autoZero"/>
        <c:auto val="0"/>
        <c:lblOffset val="100"/>
        <c:tickLblSkip val="1"/>
        <c:noMultiLvlLbl val="0"/>
      </c:catAx>
      <c:valAx>
        <c:axId val="1136467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454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3615"/>
        <c:crosses val="autoZero"/>
        <c:auto val="0"/>
        <c:lblOffset val="100"/>
        <c:tickLblSkip val="1"/>
        <c:noMultiLvlLbl val="0"/>
      </c:catAx>
      <c:valAx>
        <c:axId val="4812361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7323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0459352"/>
        <c:axId val="5698713"/>
      </c:lineChart>
      <c:dateAx>
        <c:axId val="30459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7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9871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5935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1288418"/>
        <c:axId val="58942579"/>
      </c:lineChart>
      <c:dateAx>
        <c:axId val="51288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425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94257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8841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60721164"/>
        <c:axId val="9619565"/>
      </c:lineChart>
      <c:dateAx>
        <c:axId val="607211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95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61956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2116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467222"/>
        <c:axId val="40987271"/>
      </c:bar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6722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341120"/>
        <c:axId val="31634625"/>
      </c:bar3D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34625"/>
        <c:crosses val="autoZero"/>
        <c:auto val="1"/>
        <c:lblOffset val="100"/>
        <c:tickLblSkip val="1"/>
        <c:noMultiLvlLbl val="0"/>
      </c:catAx>
      <c:valAx>
        <c:axId val="31634625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4112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1 097 955,6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+ 11 850,5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- 6 692,9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5000</v>
          </cell>
          <cell r="K6">
            <v>46964.890000000596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67</v>
      </c>
      <c r="S1" s="116"/>
      <c r="T1" s="116"/>
      <c r="U1" s="116"/>
      <c r="V1" s="116"/>
      <c r="W1" s="117"/>
    </row>
    <row r="2" spans="1:23" ht="15" thickBot="1">
      <c r="A2" s="118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70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8">
        <v>0</v>
      </c>
      <c r="V5" s="129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8">
        <v>0</v>
      </c>
      <c r="V8" s="129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8">
        <v>0</v>
      </c>
      <c r="V10" s="129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8">
        <v>0</v>
      </c>
      <c r="V11" s="129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8">
        <v>0</v>
      </c>
      <c r="V14" s="129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8">
        <v>0</v>
      </c>
      <c r="V18" s="129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8">
        <v>0</v>
      </c>
      <c r="V20" s="129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8">
        <v>0</v>
      </c>
      <c r="V22" s="129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8">
        <v>0</v>
      </c>
      <c r="V23" s="129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40">
        <v>0</v>
      </c>
      <c r="V24" s="141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2">
        <f>SUM(U4:U24)</f>
        <v>1</v>
      </c>
      <c r="V25" s="143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>
        <v>43497</v>
      </c>
      <c r="S30" s="146">
        <f>'[2]залишки'!$G$6/1000</f>
        <v>5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31</v>
      </c>
      <c r="S39" s="150"/>
      <c r="T39" s="150"/>
      <c r="U39" s="150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>
        <v>43497</v>
      </c>
      <c r="S40" s="134">
        <f>'[2]залишки'!$K$6/1000</f>
        <v>46.964890000000594</v>
      </c>
      <c r="T40" s="135"/>
      <c r="U40" s="136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/>
      <c r="S41" s="137"/>
      <c r="T41" s="138"/>
      <c r="U41" s="139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2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74</v>
      </c>
      <c r="S1" s="116"/>
      <c r="T1" s="116"/>
      <c r="U1" s="116"/>
      <c r="V1" s="116"/>
      <c r="W1" s="117"/>
    </row>
    <row r="2" spans="1:23" ht="15" thickBo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78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6">
        <v>0</v>
      </c>
      <c r="V4" s="12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8">
        <v>0</v>
      </c>
      <c r="V12" s="129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8">
        <v>0</v>
      </c>
      <c r="V20" s="129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8">
        <v>0</v>
      </c>
      <c r="V21" s="129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8">
        <v>0</v>
      </c>
      <c r="V22" s="129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40">
        <v>0</v>
      </c>
      <c r="V23" s="141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2">
        <f>SUM(U4:U23)</f>
        <v>1</v>
      </c>
      <c r="V24" s="143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43525</v>
      </c>
      <c r="S29" s="146">
        <v>9306.368960000002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43525</v>
      </c>
      <c r="S39" s="134">
        <v>28314.82936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81</v>
      </c>
      <c r="S1" s="116"/>
      <c r="T1" s="116"/>
      <c r="U1" s="116"/>
      <c r="V1" s="116"/>
      <c r="W1" s="117"/>
    </row>
    <row r="2" spans="1:23" ht="15" thickBot="1">
      <c r="A2" s="118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84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8">
        <v>0</v>
      </c>
      <c r="V9" s="129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8">
        <v>0</v>
      </c>
      <c r="V14" s="129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8">
        <v>0</v>
      </c>
      <c r="V15" s="129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8">
        <v>0</v>
      </c>
      <c r="V16" s="129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8">
        <v>0</v>
      </c>
      <c r="V19" s="129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8">
        <v>0</v>
      </c>
      <c r="V20" s="129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8">
        <v>0</v>
      </c>
      <c r="V22" s="129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40"/>
      <c r="V23" s="141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2">
        <f>SUM(U4:U23)</f>
        <v>1</v>
      </c>
      <c r="V24" s="143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43556</v>
      </c>
      <c r="S29" s="146">
        <v>14524.5544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43556</v>
      </c>
      <c r="S39" s="134">
        <v>55821.68468999999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86</v>
      </c>
      <c r="S1" s="116"/>
      <c r="T1" s="116"/>
      <c r="U1" s="116"/>
      <c r="V1" s="116"/>
      <c r="W1" s="117"/>
    </row>
    <row r="2" spans="1:23" ht="15" thickBot="1">
      <c r="A2" s="118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89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8">
        <v>0</v>
      </c>
      <c r="V5" s="129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8">
        <v>1</v>
      </c>
      <c r="V8" s="129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8">
        <v>0</v>
      </c>
      <c r="V20" s="129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8">
        <v>0</v>
      </c>
      <c r="V22" s="129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40"/>
      <c r="V23" s="141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2">
        <f>SUM(U4:U23)</f>
        <v>1</v>
      </c>
      <c r="V24" s="143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>
        <v>43586</v>
      </c>
      <c r="S29" s="146">
        <v>1497.42704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31</v>
      </c>
      <c r="S38" s="150"/>
      <c r="T38" s="150"/>
      <c r="U38" s="150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>
        <v>43586</v>
      </c>
      <c r="S39" s="134">
        <v>57866.88668999999</v>
      </c>
      <c r="T39" s="135"/>
      <c r="U39" s="136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/>
      <c r="S40" s="137"/>
      <c r="T40" s="138"/>
      <c r="U40" s="139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91</v>
      </c>
      <c r="S1" s="116"/>
      <c r="T1" s="116"/>
      <c r="U1" s="116"/>
      <c r="V1" s="116"/>
      <c r="W1" s="117"/>
    </row>
    <row r="2" spans="1:23" ht="15" thickBot="1">
      <c r="A2" s="118" t="s">
        <v>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94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6">
        <v>0</v>
      </c>
      <c r="V4" s="12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8">
        <v>0</v>
      </c>
      <c r="V9" s="129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8">
        <v>0</v>
      </c>
      <c r="V10" s="129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8">
        <v>0</v>
      </c>
      <c r="V11" s="129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8">
        <v>0</v>
      </c>
      <c r="V13" s="129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8">
        <v>0</v>
      </c>
      <c r="V20" s="129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8">
        <v>0</v>
      </c>
      <c r="V21" s="129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8">
        <v>0</v>
      </c>
      <c r="V22" s="129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8">
        <v>0</v>
      </c>
      <c r="V23" s="129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8">
        <v>0</v>
      </c>
      <c r="V24" s="129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40">
        <v>0</v>
      </c>
      <c r="V25" s="141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2">
        <f>SUM(U4:U25)</f>
        <v>1</v>
      </c>
      <c r="V26" s="143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>
        <v>43617</v>
      </c>
      <c r="S31" s="146">
        <v>28.16056</v>
      </c>
      <c r="T31" s="146"/>
      <c r="U31" s="146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3"/>
      <c r="S32" s="146"/>
      <c r="T32" s="146"/>
      <c r="U32" s="146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 t="s">
        <v>31</v>
      </c>
      <c r="S40" s="150"/>
      <c r="T40" s="150"/>
      <c r="U40" s="150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>
        <v>43617</v>
      </c>
      <c r="S41" s="134">
        <v>40942.50172</v>
      </c>
      <c r="T41" s="135"/>
      <c r="U41" s="136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3"/>
      <c r="S42" s="137"/>
      <c r="T42" s="138"/>
      <c r="U42" s="139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97</v>
      </c>
      <c r="S1" s="116"/>
      <c r="T1" s="116"/>
      <c r="U1" s="116"/>
      <c r="V1" s="116"/>
      <c r="W1" s="117"/>
    </row>
    <row r="2" spans="1:23" ht="15" thickBot="1">
      <c r="A2" s="118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99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6">
        <v>0</v>
      </c>
      <c r="V4" s="12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0">
        <v>0</v>
      </c>
      <c r="V7" s="131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8">
        <v>1</v>
      </c>
      <c r="V9" s="129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8">
        <v>0</v>
      </c>
      <c r="V10" s="129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8">
        <v>0</v>
      </c>
      <c r="V11" s="129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8">
        <v>0</v>
      </c>
      <c r="V12" s="129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8">
        <v>0</v>
      </c>
      <c r="V13" s="129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8">
        <v>0</v>
      </c>
      <c r="V15" s="129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8">
        <v>0</v>
      </c>
      <c r="V16" s="129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8">
        <v>0</v>
      </c>
      <c r="V20" s="129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40">
        <v>6</v>
      </c>
      <c r="V21" s="141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2">
        <f>SUM(U4:U21)</f>
        <v>7</v>
      </c>
      <c r="V22" s="143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4" t="s">
        <v>33</v>
      </c>
      <c r="S25" s="144"/>
      <c r="T25" s="144"/>
      <c r="U25" s="14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29</v>
      </c>
      <c r="S26" s="145"/>
      <c r="T26" s="145"/>
      <c r="U26" s="14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>
        <v>43647</v>
      </c>
      <c r="S27" s="146">
        <v>15023.03664</v>
      </c>
      <c r="T27" s="146"/>
      <c r="U27" s="146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/>
      <c r="S28" s="146"/>
      <c r="T28" s="146"/>
      <c r="U28" s="146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7" t="s">
        <v>45</v>
      </c>
      <c r="T30" s="148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9" t="s">
        <v>40</v>
      </c>
      <c r="T31" s="149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4" t="s">
        <v>30</v>
      </c>
      <c r="S35" s="144"/>
      <c r="T35" s="144"/>
      <c r="U35" s="14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31</v>
      </c>
      <c r="S36" s="150"/>
      <c r="T36" s="150"/>
      <c r="U36" s="150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>
        <v>43647</v>
      </c>
      <c r="S37" s="134">
        <v>0</v>
      </c>
      <c r="T37" s="135"/>
      <c r="U37" s="136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/>
      <c r="S38" s="137"/>
      <c r="T38" s="138"/>
      <c r="U38" s="139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2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"/>
      <c r="R1" s="115" t="s">
        <v>101</v>
      </c>
      <c r="S1" s="116"/>
      <c r="T1" s="116"/>
      <c r="U1" s="116"/>
      <c r="V1" s="116"/>
      <c r="W1" s="117"/>
    </row>
    <row r="2" spans="1:23" ht="15" thickBot="1">
      <c r="A2" s="118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21" t="s">
        <v>105</v>
      </c>
      <c r="S2" s="122"/>
      <c r="T2" s="122"/>
      <c r="U2" s="122"/>
      <c r="V2" s="122"/>
      <c r="W2" s="12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4" t="s">
        <v>47</v>
      </c>
      <c r="V3" s="125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6">
        <v>0</v>
      </c>
      <c r="V4" s="127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8">
        <v>0</v>
      </c>
      <c r="V5" s="129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0">
        <v>0</v>
      </c>
      <c r="V6" s="131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8">
        <v>0</v>
      </c>
      <c r="V8" s="129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8">
        <v>0</v>
      </c>
      <c r="V9" s="129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8">
        <v>0</v>
      </c>
      <c r="V10" s="129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8">
        <v>0</v>
      </c>
      <c r="V11" s="129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8">
        <v>0</v>
      </c>
      <c r="V12" s="129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8">
        <v>0</v>
      </c>
      <c r="V13" s="129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8">
        <v>0</v>
      </c>
      <c r="V14" s="129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8">
        <v>0</v>
      </c>
      <c r="V15" s="129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8">
        <v>0</v>
      </c>
      <c r="V16" s="129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8">
        <v>0</v>
      </c>
      <c r="V17" s="129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8">
        <v>0</v>
      </c>
      <c r="V18" s="129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8">
        <v>0</v>
      </c>
      <c r="V19" s="129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8">
        <v>0</v>
      </c>
      <c r="V20" s="129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8">
        <v>0</v>
      </c>
      <c r="V21" s="129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8">
        <v>0</v>
      </c>
      <c r="V22" s="129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8">
        <v>0</v>
      </c>
      <c r="V23" s="129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8">
        <v>0</v>
      </c>
      <c r="V24" s="129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8">
        <v>0</v>
      </c>
      <c r="V25" s="129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40">
        <v>0</v>
      </c>
      <c r="V26" s="141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2">
        <f>SUM(U4:U26)</f>
        <v>0</v>
      </c>
      <c r="V27" s="143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33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5" t="s">
        <v>29</v>
      </c>
      <c r="S31" s="145"/>
      <c r="T31" s="145"/>
      <c r="U31" s="145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>
        <v>43678</v>
      </c>
      <c r="S32" s="111">
        <f>'[2]залишки'!$G$6/1000</f>
        <v>5</v>
      </c>
      <c r="T32" s="111"/>
      <c r="U32" s="11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3"/>
      <c r="S33" s="111"/>
      <c r="T33" s="111"/>
      <c r="U33" s="11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45</v>
      </c>
      <c r="T35" s="148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9" t="s">
        <v>40</v>
      </c>
      <c r="T36" s="149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 t="s">
        <v>30</v>
      </c>
      <c r="S40" s="144"/>
      <c r="T40" s="144"/>
      <c r="U40" s="144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 t="s">
        <v>31</v>
      </c>
      <c r="S41" s="150"/>
      <c r="T41" s="150"/>
      <c r="U41" s="150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>
        <v>43678</v>
      </c>
      <c r="S42" s="134">
        <v>46.964890000000594</v>
      </c>
      <c r="T42" s="135"/>
      <c r="U42" s="136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3"/>
      <c r="S43" s="137"/>
      <c r="T43" s="138"/>
      <c r="U43" s="139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9" t="s">
        <v>106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4" t="s">
        <v>32</v>
      </c>
      <c r="B27" s="160" t="s">
        <v>43</v>
      </c>
      <c r="C27" s="160"/>
      <c r="D27" s="154" t="s">
        <v>49</v>
      </c>
      <c r="E27" s="166"/>
      <c r="F27" s="167" t="s">
        <v>44</v>
      </c>
      <c r="G27" s="153"/>
      <c r="H27" s="168" t="s">
        <v>51</v>
      </c>
      <c r="I27" s="154"/>
      <c r="J27" s="161"/>
      <c r="K27" s="162"/>
      <c r="L27" s="157" t="s">
        <v>36</v>
      </c>
      <c r="M27" s="158"/>
      <c r="N27" s="159"/>
      <c r="O27" s="151" t="s">
        <v>107</v>
      </c>
      <c r="P27" s="152"/>
    </row>
    <row r="28" spans="1:16" ht="30.75" customHeight="1">
      <c r="A28" s="165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3"/>
      <c r="P28" s="154"/>
    </row>
    <row r="29" spans="1:16" ht="23.25" customHeight="1" thickBot="1">
      <c r="A29" s="40">
        <f>липень!S42</f>
        <v>46.964890000000594</v>
      </c>
      <c r="B29" s="45">
        <v>45070</v>
      </c>
      <c r="C29" s="45">
        <v>1481.69</v>
      </c>
      <c r="D29" s="45">
        <v>13733</v>
      </c>
      <c r="E29" s="45">
        <v>207.71</v>
      </c>
      <c r="F29" s="45">
        <v>10025</v>
      </c>
      <c r="G29" s="45">
        <v>3469.75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5171.15</v>
      </c>
      <c r="N29" s="47">
        <f>M29-L29</f>
        <v>-63670.85</v>
      </c>
      <c r="O29" s="155">
        <f>липень!S32</f>
        <v>5</v>
      </c>
      <c r="P29" s="156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665203.84</v>
      </c>
      <c r="F48" s="1" t="s">
        <v>22</v>
      </c>
      <c r="G48" s="6"/>
      <c r="H48" s="16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107648.59</v>
      </c>
      <c r="G49" s="6"/>
      <c r="H49" s="16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199706.58000000002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25659.22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66403.18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21580.170000000177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1097955.6300000001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207.71</v>
      </c>
    </row>
    <row r="60" spans="1:3" ht="12.75">
      <c r="A60" s="76" t="s">
        <v>54</v>
      </c>
      <c r="B60" s="9">
        <f>F29</f>
        <v>10025</v>
      </c>
      <c r="C60" s="9">
        <f>G29</f>
        <v>3469.75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2019-08-01T12:54:33Z</dcterms:modified>
  <cp:category/>
  <cp:version/>
  <cp:contentType/>
  <cp:contentStatus/>
</cp:coreProperties>
</file>